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65516" windowWidth="18100" windowHeight="13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'Sheet1'!$A$1:$E$52</definedName>
  </definedNames>
  <calcPr fullCalcOnLoad="1"/>
</workbook>
</file>

<file path=xl/sharedStrings.xml><?xml version="1.0" encoding="utf-8"?>
<sst xmlns="http://schemas.openxmlformats.org/spreadsheetml/2006/main" count="83" uniqueCount="81">
  <si>
    <t>Date</t>
  </si>
  <si>
    <t>Event</t>
  </si>
  <si>
    <t>Organizer</t>
  </si>
  <si>
    <t>Rider Categories</t>
  </si>
  <si>
    <t>Event Type</t>
  </si>
  <si>
    <t>No. Riders</t>
  </si>
  <si>
    <t>Charge</t>
  </si>
  <si>
    <t>Total</t>
  </si>
  <si>
    <t>OBRA One-Day Memberships</t>
  </si>
  <si>
    <t>OBRA Annual Memberships</t>
  </si>
  <si>
    <t>TOTAL</t>
  </si>
  <si>
    <t>Chief Referee</t>
  </si>
  <si>
    <t>CJ</t>
  </si>
  <si>
    <t>Asst</t>
  </si>
  <si>
    <t>Insurance Premium, OBRA Surcharge &amp; Officials Fee Form</t>
  </si>
  <si>
    <t>X $ 5.00</t>
  </si>
  <si>
    <t>X $50.00</t>
  </si>
  <si>
    <t>Truck Restocking fee</t>
  </si>
  <si>
    <t>Mileage Estimate</t>
  </si>
  <si>
    <t>NUMBER OF RIDERS UP TO:</t>
  </si>
  <si>
    <t>CR&amp;CJ</t>
  </si>
  <si>
    <t>ASST</t>
  </si>
  <si>
    <t># Riders</t>
  </si>
  <si>
    <t>Insurance</t>
  </si>
  <si>
    <t>X 0.50</t>
  </si>
  <si>
    <t>OBRA Equipment Charge</t>
  </si>
  <si>
    <t>Wheel Program</t>
  </si>
  <si>
    <t>X $100.00</t>
  </si>
  <si>
    <t>Site visit</t>
  </si>
  <si>
    <t>Half day fee for registration</t>
  </si>
  <si>
    <t>Officials Fees</t>
  </si>
  <si>
    <t>Meals per diem full day stage race</t>
  </si>
  <si>
    <t>Meal per diem for single day</t>
  </si>
  <si>
    <t>X 1.25</t>
  </si>
  <si>
    <t xml:space="preserve">OBRA Surcharge </t>
  </si>
  <si>
    <t>OBRA Truck Use</t>
  </si>
  <si>
    <t>Mileage adjusted if carpooling, transporting riders</t>
  </si>
  <si>
    <t>First Aid</t>
  </si>
  <si>
    <t>First Aid - $50 for weekday/$75 for weekend- add mileage for both</t>
  </si>
  <si>
    <t>X 0.60</t>
  </si>
  <si>
    <t>After 8 hours, additional official fees will be charged as outlined below:</t>
  </si>
  <si>
    <t>9th hour  $10 per official</t>
  </si>
  <si>
    <t>10th hour $15 per official</t>
  </si>
  <si>
    <t>11th hour+  $20 per official</t>
  </si>
  <si>
    <t>Maximum of $100 of "overtime" per official/per day</t>
  </si>
  <si>
    <t>miles</t>
  </si>
  <si>
    <t>day rate</t>
  </si>
  <si>
    <t>total</t>
  </si>
  <si>
    <t>miles rate</t>
  </si>
  <si>
    <t>Pro Men</t>
  </si>
  <si>
    <t>Cat 1 Men 15-18</t>
  </si>
  <si>
    <t>Cat 1 Men 19-34</t>
  </si>
  <si>
    <t>Cat 1 Men 35-44</t>
  </si>
  <si>
    <t>Cat 1 Men 45+</t>
  </si>
  <si>
    <t>Singlespeed</t>
  </si>
  <si>
    <t>Cat 2 Men 15-18</t>
  </si>
  <si>
    <t>Cat 2 Men 19-34</t>
  </si>
  <si>
    <t>Cat 2 Men 35-44</t>
  </si>
  <si>
    <t>Cat 2 Men 45-54</t>
  </si>
  <si>
    <t>Cat 2 Men 55+</t>
  </si>
  <si>
    <t>Cat 3 Men 10-24</t>
  </si>
  <si>
    <t>Cat 3 Men 15-18</t>
  </si>
  <si>
    <t>Cat 3 Men 19-34</t>
  </si>
  <si>
    <t>Cat 3 Men 35-44</t>
  </si>
  <si>
    <t>Cat 3 Men 45+</t>
  </si>
  <si>
    <t>Clydesdales</t>
  </si>
  <si>
    <t>Pro Women</t>
  </si>
  <si>
    <t>Cat 1 Women</t>
  </si>
  <si>
    <t>Cat 2 Women 19-34</t>
  </si>
  <si>
    <t>Cat 2 Women 35+</t>
  </si>
  <si>
    <t>Cat 3 Women 10-18</t>
  </si>
  <si>
    <t>Cat 3 Women 19-34</t>
  </si>
  <si>
    <t>Cat 3 Women 35-44</t>
  </si>
  <si>
    <t>Cat 3 Women 45+</t>
  </si>
  <si>
    <t>Lodging if travel is 150 miles or 90 minutes of travel'</t>
  </si>
  <si>
    <t>200 +riders</t>
  </si>
  <si>
    <t>Plate Credt (choose one)</t>
  </si>
  <si>
    <t>Plate Credit (choose one)</t>
  </si>
  <si>
    <t>Less then 200</t>
  </si>
  <si>
    <t>Weekend events will be charged at a minimum of $100 for CR/CJ and $70 for others</t>
  </si>
  <si>
    <t>X $30.00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</si>
</sst>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4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10"/>
      <name val="Geneva"/>
      <family val="0"/>
    </font>
    <font>
      <b/>
      <sz val="10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17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5" fillId="0" borderId="13" xfId="0" applyFon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0" fontId="5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172" fontId="5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172" fontId="0" fillId="0" borderId="11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center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 horizontal="center"/>
    </xf>
    <xf numFmtId="0" fontId="0" fillId="0" borderId="11" xfId="0" applyBorder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21">
      <selection activeCell="E50" sqref="E50"/>
    </sheetView>
  </sheetViews>
  <sheetFormatPr defaultColWidth="11.375" defaultRowHeight="15.75" customHeight="1"/>
  <cols>
    <col min="1" max="1" width="15.875" style="0" customWidth="1"/>
    <col min="2" max="2" width="26.00390625" style="0" customWidth="1"/>
    <col min="3" max="3" width="11.625" style="0" customWidth="1"/>
    <col min="4" max="4" width="10.875" style="0" customWidth="1"/>
    <col min="5" max="5" width="10.625" style="0" customWidth="1"/>
  </cols>
  <sheetData>
    <row r="1" spans="1:6" s="5" customFormat="1" ht="15.75" customHeight="1">
      <c r="A1" s="36" t="s">
        <v>14</v>
      </c>
      <c r="B1" s="37"/>
      <c r="C1" s="37"/>
      <c r="D1" s="37"/>
      <c r="E1" s="37"/>
      <c r="F1"/>
    </row>
    <row r="2" spans="1:6" s="5" customFormat="1" ht="15.75" customHeight="1">
      <c r="A2" s="18"/>
      <c r="B2"/>
      <c r="C2"/>
      <c r="D2"/>
      <c r="E2"/>
      <c r="F2" s="3"/>
    </row>
    <row r="3" spans="1:6" s="5" customFormat="1" ht="15.75" customHeight="1">
      <c r="A3" s="4" t="s">
        <v>1</v>
      </c>
      <c r="B3" s="2"/>
      <c r="C3" s="4" t="s">
        <v>0</v>
      </c>
      <c r="D3" s="39"/>
      <c r="E3" s="39"/>
      <c r="F3" s="3"/>
    </row>
    <row r="4" spans="1:6" s="5" customFormat="1" ht="15.75" customHeight="1">
      <c r="A4" s="4" t="s">
        <v>2</v>
      </c>
      <c r="B4" s="2"/>
      <c r="C4" s="13" t="s">
        <v>11</v>
      </c>
      <c r="D4" s="38"/>
      <c r="E4" s="38"/>
      <c r="F4"/>
    </row>
    <row r="5" spans="1:5" s="5" customFormat="1" ht="15.75" customHeight="1">
      <c r="A5"/>
      <c r="B5"/>
      <c r="C5"/>
      <c r="D5"/>
      <c r="E5"/>
    </row>
    <row r="6" spans="2:3" s="5" customFormat="1" ht="15.75" customHeight="1">
      <c r="B6" s="10" t="s">
        <v>3</v>
      </c>
      <c r="C6" s="10" t="s">
        <v>22</v>
      </c>
    </row>
    <row r="7" spans="1:3" s="5" customFormat="1" ht="15.75" customHeight="1">
      <c r="A7" s="5">
        <v>1</v>
      </c>
      <c r="B7" s="27" t="s">
        <v>49</v>
      </c>
      <c r="C7" s="27"/>
    </row>
    <row r="8" spans="1:3" s="5" customFormat="1" ht="15.75" customHeight="1">
      <c r="A8" s="5">
        <v>2</v>
      </c>
      <c r="B8" s="27" t="s">
        <v>50</v>
      </c>
      <c r="C8" s="27"/>
    </row>
    <row r="9" spans="1:3" s="5" customFormat="1" ht="15.75" customHeight="1">
      <c r="A9" s="5">
        <v>3</v>
      </c>
      <c r="B9" s="27" t="s">
        <v>51</v>
      </c>
      <c r="C9" s="27"/>
    </row>
    <row r="10" spans="1:3" s="5" customFormat="1" ht="15.75" customHeight="1">
      <c r="A10" s="5">
        <v>4</v>
      </c>
      <c r="B10" s="27" t="s">
        <v>52</v>
      </c>
      <c r="C10" s="27"/>
    </row>
    <row r="11" spans="1:3" s="5" customFormat="1" ht="15.75" customHeight="1">
      <c r="A11" s="5">
        <v>5</v>
      </c>
      <c r="B11" s="27" t="s">
        <v>53</v>
      </c>
      <c r="C11" s="27"/>
    </row>
    <row r="12" spans="1:3" s="5" customFormat="1" ht="15.75" customHeight="1">
      <c r="A12" s="5">
        <v>6</v>
      </c>
      <c r="B12" s="27" t="s">
        <v>54</v>
      </c>
      <c r="C12" s="27"/>
    </row>
    <row r="13" spans="1:3" s="5" customFormat="1" ht="15.75" customHeight="1">
      <c r="A13" s="5">
        <v>7</v>
      </c>
      <c r="B13" s="27" t="s">
        <v>55</v>
      </c>
      <c r="C13" s="27"/>
    </row>
    <row r="14" spans="1:3" s="5" customFormat="1" ht="15.75" customHeight="1">
      <c r="A14" s="5">
        <v>8</v>
      </c>
      <c r="B14" s="27" t="s">
        <v>56</v>
      </c>
      <c r="C14" s="27"/>
    </row>
    <row r="15" spans="1:3" s="5" customFormat="1" ht="15.75" customHeight="1">
      <c r="A15" s="5">
        <v>9</v>
      </c>
      <c r="B15" s="27" t="s">
        <v>57</v>
      </c>
      <c r="C15" s="27"/>
    </row>
    <row r="16" spans="1:3" s="5" customFormat="1" ht="15.75" customHeight="1">
      <c r="A16" s="5">
        <v>10</v>
      </c>
      <c r="B16" s="27" t="s">
        <v>58</v>
      </c>
      <c r="C16" s="27"/>
    </row>
    <row r="17" spans="1:3" s="5" customFormat="1" ht="15.75" customHeight="1">
      <c r="A17" s="5">
        <v>11</v>
      </c>
      <c r="B17" s="27" t="s">
        <v>59</v>
      </c>
      <c r="C17" s="27"/>
    </row>
    <row r="18" spans="1:3" s="5" customFormat="1" ht="15.75" customHeight="1">
      <c r="A18" s="5">
        <v>12</v>
      </c>
      <c r="B18" s="27" t="s">
        <v>60</v>
      </c>
      <c r="C18" s="27"/>
    </row>
    <row r="19" spans="1:3" s="5" customFormat="1" ht="15.75" customHeight="1">
      <c r="A19" s="5">
        <v>13</v>
      </c>
      <c r="B19" s="27" t="s">
        <v>61</v>
      </c>
      <c r="C19" s="27"/>
    </row>
    <row r="20" spans="1:3" s="5" customFormat="1" ht="15.75" customHeight="1">
      <c r="A20" s="5">
        <v>14</v>
      </c>
      <c r="B20" s="27" t="s">
        <v>62</v>
      </c>
      <c r="C20" s="6"/>
    </row>
    <row r="21" spans="1:3" s="5" customFormat="1" ht="15.75" customHeight="1">
      <c r="A21" s="5">
        <v>15</v>
      </c>
      <c r="B21" s="27" t="s">
        <v>63</v>
      </c>
      <c r="C21" s="6"/>
    </row>
    <row r="22" spans="1:3" s="5" customFormat="1" ht="15.75" customHeight="1">
      <c r="A22" s="5">
        <v>16</v>
      </c>
      <c r="B22" s="32" t="s">
        <v>64</v>
      </c>
      <c r="C22" s="6"/>
    </row>
    <row r="23" spans="1:3" s="5" customFormat="1" ht="15.75" customHeight="1">
      <c r="A23" s="5">
        <v>17</v>
      </c>
      <c r="B23" s="27" t="s">
        <v>65</v>
      </c>
      <c r="C23" s="6"/>
    </row>
    <row r="24" spans="1:3" s="5" customFormat="1" ht="15.75" customHeight="1">
      <c r="A24" s="5">
        <v>18</v>
      </c>
      <c r="B24" s="27" t="s">
        <v>66</v>
      </c>
      <c r="C24" s="6"/>
    </row>
    <row r="25" spans="1:3" s="5" customFormat="1" ht="15.75" customHeight="1">
      <c r="A25" s="5">
        <v>19</v>
      </c>
      <c r="B25" s="27" t="s">
        <v>67</v>
      </c>
      <c r="C25" s="6"/>
    </row>
    <row r="26" spans="1:3" s="5" customFormat="1" ht="15.75" customHeight="1">
      <c r="A26" s="5">
        <v>20</v>
      </c>
      <c r="B26" s="27" t="s">
        <v>68</v>
      </c>
      <c r="C26" s="6"/>
    </row>
    <row r="27" spans="1:3" s="5" customFormat="1" ht="15.75" customHeight="1">
      <c r="A27" s="5">
        <v>21</v>
      </c>
      <c r="B27" s="27" t="s">
        <v>69</v>
      </c>
      <c r="C27" s="6"/>
    </row>
    <row r="28" spans="1:3" s="5" customFormat="1" ht="15.75" customHeight="1">
      <c r="A28" s="5">
        <v>22</v>
      </c>
      <c r="B28" s="27" t="s">
        <v>70</v>
      </c>
      <c r="C28" s="6"/>
    </row>
    <row r="29" spans="1:3" s="5" customFormat="1" ht="15.75" customHeight="1">
      <c r="A29" s="5">
        <v>23</v>
      </c>
      <c r="B29" s="32" t="s">
        <v>71</v>
      </c>
      <c r="C29" s="6"/>
    </row>
    <row r="30" spans="1:3" s="5" customFormat="1" ht="15.75" customHeight="1">
      <c r="A30" s="5">
        <v>24</v>
      </c>
      <c r="B30" s="27" t="s">
        <v>72</v>
      </c>
      <c r="C30" s="6"/>
    </row>
    <row r="31" spans="1:3" s="5" customFormat="1" ht="15.75" customHeight="1">
      <c r="A31" s="5">
        <v>25</v>
      </c>
      <c r="B31" s="27" t="s">
        <v>73</v>
      </c>
      <c r="C31" s="6"/>
    </row>
    <row r="32" spans="2:3" s="5" customFormat="1" ht="15.75" customHeight="1">
      <c r="B32" s="8"/>
      <c r="C32" s="6"/>
    </row>
    <row r="33" spans="2:3" s="5" customFormat="1" ht="15.75" customHeight="1">
      <c r="B33" s="8"/>
      <c r="C33" s="6"/>
    </row>
    <row r="34" spans="2:3" s="5" customFormat="1" ht="15.75" customHeight="1">
      <c r="B34" s="8"/>
      <c r="C34" s="6"/>
    </row>
    <row r="35" spans="2:3" s="5" customFormat="1" ht="15.75" customHeight="1" thickBot="1">
      <c r="B35" s="8"/>
      <c r="C35" s="19"/>
    </row>
    <row r="36" spans="2:3" s="5" customFormat="1" ht="15.75" customHeight="1" thickBot="1">
      <c r="B36" s="7" t="s">
        <v>7</v>
      </c>
      <c r="C36" s="12">
        <f>SUM(C7:C35)</f>
        <v>0</v>
      </c>
    </row>
    <row r="37" s="5" customFormat="1" ht="15.75" customHeight="1"/>
    <row r="38" spans="2:5" s="5" customFormat="1" ht="15.75" customHeight="1">
      <c r="B38" s="11" t="s">
        <v>4</v>
      </c>
      <c r="C38" s="9" t="s">
        <v>5</v>
      </c>
      <c r="D38" s="11" t="s">
        <v>6</v>
      </c>
      <c r="E38" s="11" t="s">
        <v>7</v>
      </c>
    </row>
    <row r="39" spans="2:5" s="5" customFormat="1" ht="15.75" customHeight="1">
      <c r="B39" s="24" t="s">
        <v>23</v>
      </c>
      <c r="C39" s="6">
        <f>SUM(C36)</f>
        <v>0</v>
      </c>
      <c r="D39" s="6" t="s">
        <v>33</v>
      </c>
      <c r="E39" s="26">
        <f>SUM(C39*1.25)</f>
        <v>0</v>
      </c>
    </row>
    <row r="40" spans="2:5" s="5" customFormat="1" ht="15.75" customHeight="1">
      <c r="B40" s="6" t="s">
        <v>34</v>
      </c>
      <c r="C40" s="6">
        <f>SUM(C36)</f>
        <v>0</v>
      </c>
      <c r="D40" s="6" t="s">
        <v>39</v>
      </c>
      <c r="E40" s="26">
        <f>SUM(C40*0.6)</f>
        <v>0</v>
      </c>
    </row>
    <row r="41" spans="2:5" s="5" customFormat="1" ht="15.75" customHeight="1">
      <c r="B41" s="6" t="s">
        <v>25</v>
      </c>
      <c r="C41" s="6">
        <f>SUM(C36)</f>
        <v>0</v>
      </c>
      <c r="D41" s="6" t="s">
        <v>24</v>
      </c>
      <c r="E41" s="26">
        <f>SUM(C41*0.5)</f>
        <v>0</v>
      </c>
    </row>
    <row r="42" spans="2:5" s="5" customFormat="1" ht="15.75" customHeight="1">
      <c r="B42" s="6" t="s">
        <v>17</v>
      </c>
      <c r="C42" s="6"/>
      <c r="D42" s="6" t="s">
        <v>16</v>
      </c>
      <c r="E42" s="26">
        <f>SUM(C42*50)</f>
        <v>0</v>
      </c>
    </row>
    <row r="43" spans="2:5" s="5" customFormat="1" ht="15.75" customHeight="1">
      <c r="B43" s="6" t="s">
        <v>26</v>
      </c>
      <c r="C43" s="6"/>
      <c r="D43" s="6" t="s">
        <v>27</v>
      </c>
      <c r="E43" s="26">
        <f>SUM(C43*100)</f>
        <v>0</v>
      </c>
    </row>
    <row r="44" spans="2:5" s="5" customFormat="1" ht="15.75" customHeight="1">
      <c r="B44" s="6" t="s">
        <v>35</v>
      </c>
      <c r="C44" s="6"/>
      <c r="D44" s="6" t="s">
        <v>16</v>
      </c>
      <c r="E44" s="26">
        <f>SUM(C44*50)</f>
        <v>0</v>
      </c>
    </row>
    <row r="45" spans="2:5" s="5" customFormat="1" ht="15.75" customHeight="1" thickBot="1">
      <c r="B45" s="6" t="s">
        <v>77</v>
      </c>
      <c r="C45" s="6" t="s">
        <v>75</v>
      </c>
      <c r="D45" s="6">
        <v>-100</v>
      </c>
      <c r="E45" s="26"/>
    </row>
    <row r="46" spans="2:10" s="5" customFormat="1" ht="15.75" customHeight="1" thickBot="1">
      <c r="B46" s="6" t="s">
        <v>76</v>
      </c>
      <c r="C46" s="6" t="s">
        <v>78</v>
      </c>
      <c r="D46" s="6">
        <v>-50</v>
      </c>
      <c r="E46" s="26"/>
      <c r="H46" s="12"/>
      <c r="I46" s="5">
        <v>0.46</v>
      </c>
      <c r="J46" s="5">
        <f>SUM(H46*I46)</f>
        <v>0</v>
      </c>
    </row>
    <row r="47" spans="2:5" s="5" customFormat="1" ht="15.75" customHeight="1">
      <c r="B47" s="6" t="s">
        <v>8</v>
      </c>
      <c r="C47" s="6"/>
      <c r="D47" s="6" t="s">
        <v>15</v>
      </c>
      <c r="E47" s="26">
        <f>SUM(C47*5)</f>
        <v>0</v>
      </c>
    </row>
    <row r="48" spans="2:9" s="5" customFormat="1" ht="15.75" customHeight="1">
      <c r="B48" s="6" t="s">
        <v>9</v>
      </c>
      <c r="C48" s="6"/>
      <c r="D48" s="6" t="s">
        <v>80</v>
      </c>
      <c r="E48" s="26">
        <f>SUM(C48*25)</f>
        <v>0</v>
      </c>
      <c r="F48" s="28" t="s">
        <v>46</v>
      </c>
      <c r="G48" s="11" t="s">
        <v>45</v>
      </c>
      <c r="H48" s="11" t="s">
        <v>48</v>
      </c>
      <c r="I48" s="11" t="s">
        <v>47</v>
      </c>
    </row>
    <row r="49" spans="2:9" s="5" customFormat="1" ht="15.75" customHeight="1">
      <c r="B49" s="6"/>
      <c r="C49" s="6"/>
      <c r="D49" s="25" t="s">
        <v>10</v>
      </c>
      <c r="E49" s="26">
        <f>SUM(E39:E48)</f>
        <v>0</v>
      </c>
      <c r="F49" s="21"/>
      <c r="H49" s="21">
        <f>SUM(G49*0.46)</f>
        <v>0</v>
      </c>
      <c r="I49" s="29">
        <f>SUM(F49+H49)</f>
        <v>0</v>
      </c>
    </row>
    <row r="50" spans="1:9" ht="15.75" customHeight="1">
      <c r="A50" s="5"/>
      <c r="B50" s="8"/>
      <c r="C50" s="6"/>
      <c r="D50" s="8" t="s">
        <v>12</v>
      </c>
      <c r="E50" s="31">
        <f>SUM(I50)</f>
        <v>0</v>
      </c>
      <c r="F50" s="22"/>
      <c r="H50" s="21">
        <f>SUM(G50*0.46)</f>
        <v>0</v>
      </c>
      <c r="I50" s="29">
        <f>SUM(F50+H50)</f>
        <v>0</v>
      </c>
    </row>
    <row r="51" spans="1:9" ht="15.75" customHeight="1">
      <c r="A51" s="5"/>
      <c r="B51" s="8"/>
      <c r="C51" s="6"/>
      <c r="D51" s="8" t="s">
        <v>13</v>
      </c>
      <c r="E51" s="31">
        <f>SUM(I51)</f>
        <v>0</v>
      </c>
      <c r="F51" s="22"/>
      <c r="H51" s="21">
        <f>SUM(G51*0.46)</f>
        <v>0</v>
      </c>
      <c r="I51" s="29">
        <f>SUM(F51+H51)</f>
        <v>0</v>
      </c>
    </row>
    <row r="52" spans="2:9" ht="15.75" customHeight="1">
      <c r="B52" s="8"/>
      <c r="C52" s="6"/>
      <c r="D52" s="8" t="s">
        <v>37</v>
      </c>
      <c r="E52" s="31">
        <f>SUM(I52)</f>
        <v>0</v>
      </c>
      <c r="F52" s="22"/>
      <c r="H52" s="21">
        <f>SUM(G52*0.46)</f>
        <v>0</v>
      </c>
      <c r="I52" s="29">
        <f>SUM(F52+H52)</f>
        <v>0</v>
      </c>
    </row>
    <row r="53" spans="1:9" ht="15.75" customHeight="1">
      <c r="A53" t="s">
        <v>30</v>
      </c>
      <c r="F53" s="20"/>
      <c r="G53" s="22"/>
      <c r="H53" s="22"/>
      <c r="I53" s="30"/>
    </row>
    <row r="54" spans="2:8" ht="15.75" customHeight="1">
      <c r="B54" s="1" t="s">
        <v>19</v>
      </c>
      <c r="C54" s="1" t="s">
        <v>20</v>
      </c>
      <c r="D54" s="1" t="s">
        <v>21</v>
      </c>
      <c r="F54" s="16"/>
      <c r="G54" s="35" t="s">
        <v>18</v>
      </c>
      <c r="H54" s="35"/>
    </row>
    <row r="55" spans="2:8" ht="15.75" customHeight="1">
      <c r="B55" s="1"/>
      <c r="C55" s="17"/>
      <c r="D55" s="17"/>
      <c r="E55" s="14"/>
      <c r="F55" s="16">
        <v>30</v>
      </c>
      <c r="G55" s="15">
        <v>0.46</v>
      </c>
      <c r="H55" s="15">
        <f aca="true" t="shared" si="0" ref="H55:H62">SUM(F55*G55)</f>
        <v>13.8</v>
      </c>
    </row>
    <row r="56" spans="2:8" ht="15.75" customHeight="1">
      <c r="B56" s="33">
        <v>500</v>
      </c>
      <c r="C56" s="34">
        <v>100</v>
      </c>
      <c r="D56" s="34">
        <v>70</v>
      </c>
      <c r="F56" s="16">
        <v>40</v>
      </c>
      <c r="G56" s="15">
        <v>0.46</v>
      </c>
      <c r="H56" s="15">
        <f t="shared" si="0"/>
        <v>18.400000000000002</v>
      </c>
    </row>
    <row r="57" spans="2:8" ht="15.75" customHeight="1">
      <c r="B57" s="33">
        <v>550</v>
      </c>
      <c r="C57" s="34">
        <v>110</v>
      </c>
      <c r="D57" s="34">
        <v>75</v>
      </c>
      <c r="F57" s="16">
        <v>50</v>
      </c>
      <c r="G57" s="15">
        <v>0.46</v>
      </c>
      <c r="H57" s="15">
        <f t="shared" si="0"/>
        <v>23</v>
      </c>
    </row>
    <row r="58" spans="2:8" ht="15.75" customHeight="1">
      <c r="B58" s="33">
        <v>600</v>
      </c>
      <c r="C58" s="34">
        <v>120</v>
      </c>
      <c r="D58" s="34">
        <v>80</v>
      </c>
      <c r="F58" s="16">
        <v>60</v>
      </c>
      <c r="G58" s="15">
        <v>0.46</v>
      </c>
      <c r="H58" s="15">
        <f t="shared" si="0"/>
        <v>27.6</v>
      </c>
    </row>
    <row r="59" spans="2:8" ht="15.75" customHeight="1">
      <c r="B59" s="33">
        <v>650</v>
      </c>
      <c r="C59" s="34">
        <v>130</v>
      </c>
      <c r="D59" s="34">
        <v>85</v>
      </c>
      <c r="F59" s="16">
        <v>70</v>
      </c>
      <c r="G59" s="15">
        <v>0.46</v>
      </c>
      <c r="H59" s="15">
        <f t="shared" si="0"/>
        <v>32.2</v>
      </c>
    </row>
    <row r="60" spans="2:8" ht="15.75" customHeight="1">
      <c r="B60" s="33">
        <v>700</v>
      </c>
      <c r="C60" s="34">
        <v>140</v>
      </c>
      <c r="D60" s="34">
        <v>90</v>
      </c>
      <c r="F60" s="16">
        <v>80</v>
      </c>
      <c r="G60" s="15">
        <v>0.46</v>
      </c>
      <c r="H60" s="15">
        <f t="shared" si="0"/>
        <v>36.800000000000004</v>
      </c>
    </row>
    <row r="61" spans="2:8" ht="15.75" customHeight="1">
      <c r="B61" s="33">
        <v>750</v>
      </c>
      <c r="C61" s="34">
        <v>150</v>
      </c>
      <c r="D61" s="34">
        <v>95</v>
      </c>
      <c r="F61" s="16">
        <v>90</v>
      </c>
      <c r="G61" s="15">
        <v>0.46</v>
      </c>
      <c r="H61" s="15">
        <f t="shared" si="0"/>
        <v>41.4</v>
      </c>
    </row>
    <row r="62" spans="2:8" ht="15.75" customHeight="1">
      <c r="B62" s="33">
        <v>800</v>
      </c>
      <c r="C62" s="34">
        <v>160</v>
      </c>
      <c r="D62" s="34">
        <v>100</v>
      </c>
      <c r="F62" s="16">
        <v>100</v>
      </c>
      <c r="G62" s="15">
        <v>0.46</v>
      </c>
      <c r="H62" s="15">
        <f t="shared" si="0"/>
        <v>46</v>
      </c>
    </row>
    <row r="63" spans="2:4" ht="15.75" customHeight="1">
      <c r="B63" s="1"/>
      <c r="C63" s="17"/>
      <c r="D63" s="17"/>
    </row>
    <row r="64" spans="2:6" ht="15.75" customHeight="1">
      <c r="B64" s="1"/>
      <c r="C64" s="17"/>
      <c r="D64" s="17"/>
      <c r="F64" t="s">
        <v>36</v>
      </c>
    </row>
    <row r="65" spans="2:4" ht="15.75" customHeight="1">
      <c r="B65" s="1"/>
      <c r="C65" s="17"/>
      <c r="D65" s="17"/>
    </row>
    <row r="66" spans="2:4" ht="15.75" customHeight="1">
      <c r="B66" s="1"/>
      <c r="C66" s="17"/>
      <c r="D66" s="17"/>
    </row>
    <row r="68" ht="15.75" customHeight="1">
      <c r="B68" t="s">
        <v>79</v>
      </c>
    </row>
    <row r="70" ht="15.75" customHeight="1">
      <c r="B70" t="s">
        <v>40</v>
      </c>
    </row>
    <row r="71" ht="15.75" customHeight="1">
      <c r="B71" t="s">
        <v>41</v>
      </c>
    </row>
    <row r="72" ht="15.75" customHeight="1">
      <c r="B72" t="s">
        <v>42</v>
      </c>
    </row>
    <row r="73" ht="15.75" customHeight="1">
      <c r="B73" t="s">
        <v>43</v>
      </c>
    </row>
    <row r="74" ht="15.75" customHeight="1">
      <c r="B74" t="s">
        <v>44</v>
      </c>
    </row>
    <row r="76" ht="15.75" customHeight="1">
      <c r="B76" t="s">
        <v>38</v>
      </c>
    </row>
    <row r="77" spans="2:3" ht="15.75" customHeight="1">
      <c r="B77" t="s">
        <v>32</v>
      </c>
      <c r="C77" s="23">
        <v>10</v>
      </c>
    </row>
    <row r="78" spans="2:3" ht="15.75" customHeight="1">
      <c r="B78" t="s">
        <v>31</v>
      </c>
      <c r="C78" s="23">
        <v>30</v>
      </c>
    </row>
    <row r="79" spans="2:3" ht="15.75" customHeight="1">
      <c r="B79" t="s">
        <v>28</v>
      </c>
      <c r="C79" s="23">
        <v>25</v>
      </c>
    </row>
    <row r="80" ht="15.75" customHeight="1">
      <c r="B80" t="s">
        <v>29</v>
      </c>
    </row>
    <row r="81" ht="15.75" customHeight="1">
      <c r="B81" t="s">
        <v>74</v>
      </c>
    </row>
  </sheetData>
  <sheetProtection/>
  <mergeCells count="4">
    <mergeCell ref="G54:H54"/>
    <mergeCell ref="A1:E1"/>
    <mergeCell ref="D4:E4"/>
    <mergeCell ref="D3:E3"/>
  </mergeCells>
  <printOptions/>
  <pageMargins left="0" right="0" top="0" bottom="0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Lewis &amp; Clark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Magnus</dc:creator>
  <cp:keywords/>
  <dc:description/>
  <cp:lastModifiedBy>T. Kenji Sugahara</cp:lastModifiedBy>
  <cp:lastPrinted>2011-02-13T00:06:28Z</cp:lastPrinted>
  <dcterms:created xsi:type="dcterms:W3CDTF">2002-03-27T17:48:00Z</dcterms:created>
  <dcterms:modified xsi:type="dcterms:W3CDTF">2015-03-13T22:30:03Z</dcterms:modified>
  <cp:category/>
  <cp:version/>
  <cp:contentType/>
  <cp:contentStatus/>
</cp:coreProperties>
</file>